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xr:revisionPtr revIDLastSave="0" documentId="13_ncr:1_{C02DE306-701B-45A1-BD04-A80DFAF15C97}" xr6:coauthVersionLast="47" xr6:coauthVersionMax="47" xr10:uidLastSave="{00000000-0000-0000-0000-000000000000}"/>
  <bookViews>
    <workbookView xWindow="-120" yWindow="-120" windowWidth="24240" windowHeight="13140" xr2:uid="{EABE6562-1E7F-4DC2-8C5B-AC897D1D99D8}"/>
  </bookViews>
  <sheets>
    <sheet name="December 2024" sheetId="1" r:id="rId1"/>
  </sheets>
  <definedNames>
    <definedName name="_xlnm.Print_Area" localSheetId="0">'December 2024'!$A$1:$G$62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57" i="1" l="1"/>
  <c r="E56" i="1"/>
  <c r="D51" i="1"/>
  <c r="C51" i="1"/>
  <c r="E51" i="1" s="1"/>
  <c r="D50" i="1"/>
  <c r="C50" i="1"/>
  <c r="C49" i="1"/>
  <c r="E49" i="1" s="1"/>
  <c r="D48" i="1"/>
  <c r="C48" i="1"/>
  <c r="D47" i="1"/>
  <c r="C47" i="1"/>
  <c r="D43" i="1"/>
  <c r="C42" i="1"/>
  <c r="E42" i="1" s="1"/>
  <c r="C41" i="1"/>
  <c r="E41" i="1" s="1"/>
  <c r="D33" i="1"/>
  <c r="C32" i="1"/>
  <c r="E32" i="1" s="1"/>
  <c r="E31" i="1"/>
  <c r="E30" i="1"/>
  <c r="E29" i="1"/>
  <c r="E28" i="1"/>
  <c r="E27" i="1"/>
  <c r="C23" i="1"/>
  <c r="E22" i="1"/>
  <c r="E21" i="1"/>
  <c r="E20" i="1"/>
  <c r="E19" i="1"/>
  <c r="E18" i="1"/>
  <c r="E17" i="1"/>
  <c r="E10" i="1"/>
  <c r="E13" i="1" s="1"/>
  <c r="D10" i="1"/>
  <c r="D13" i="1" s="1"/>
  <c r="E48" i="1" l="1"/>
  <c r="E47" i="1"/>
  <c r="E50" i="1"/>
  <c r="D52" i="1"/>
  <c r="E23" i="1"/>
  <c r="C52" i="1"/>
  <c r="E52" i="1"/>
  <c r="E33" i="1"/>
  <c r="E38" i="1"/>
  <c r="E39" i="1"/>
  <c r="E40" i="1"/>
  <c r="D23" i="1"/>
  <c r="C33" i="1"/>
  <c r="E37" i="1" l="1"/>
  <c r="E43" i="1" s="1"/>
  <c r="C43" i="1"/>
</calcChain>
</file>

<file path=xl/sharedStrings.xml><?xml version="1.0" encoding="utf-8"?>
<sst xmlns="http://schemas.openxmlformats.org/spreadsheetml/2006/main" count="64" uniqueCount="42">
  <si>
    <t>Financial Report as of December 31, 2024</t>
  </si>
  <si>
    <t>Nashville Expo Center at the Fairgrounds</t>
  </si>
  <si>
    <t>Fiscal Year July 1, 2024 thru June 30, 2025</t>
  </si>
  <si>
    <t>Revenue</t>
  </si>
  <si>
    <t>Expense</t>
  </si>
  <si>
    <t>Current YTD</t>
  </si>
  <si>
    <t>Prior YTD</t>
  </si>
  <si>
    <t>Prelim. Actual</t>
  </si>
  <si>
    <t>Actual</t>
  </si>
  <si>
    <t>Revenue thru December 2024</t>
  </si>
  <si>
    <t>Expense thru December 2024</t>
  </si>
  <si>
    <t xml:space="preserve">     Gain (Loss) thru December 2024</t>
  </si>
  <si>
    <t>Depreciation Expense</t>
  </si>
  <si>
    <t xml:space="preserve">     Gain (Loss) adjusted for Depreciation</t>
  </si>
  <si>
    <t>Annualized Budget</t>
  </si>
  <si>
    <t>Variance</t>
  </si>
  <si>
    <t xml:space="preserve">     Flea Market</t>
  </si>
  <si>
    <t xml:space="preserve">     Corp Sales Events</t>
  </si>
  <si>
    <t xml:space="preserve">     Divisional Fair</t>
  </si>
  <si>
    <t xml:space="preserve">     Contracts</t>
  </si>
  <si>
    <t xml:space="preserve">    *Other</t>
  </si>
  <si>
    <t xml:space="preserve">     Other Financing Sources</t>
  </si>
  <si>
    <t>Total Annualized Budget</t>
  </si>
  <si>
    <t>Revenue by Division:</t>
  </si>
  <si>
    <t>YTD Budget</t>
  </si>
  <si>
    <t>YTD Actual</t>
  </si>
  <si>
    <t>Total Revenues</t>
  </si>
  <si>
    <t>Expense by Division:</t>
  </si>
  <si>
    <t>Total Expenses</t>
  </si>
  <si>
    <r>
      <t xml:space="preserve">Gain </t>
    </r>
    <r>
      <rPr>
        <sz val="12"/>
        <color rgb="FFFF0000"/>
        <rFont val="Calibri"/>
        <family val="2"/>
        <scheme val="minor"/>
      </rPr>
      <t>(Loss)</t>
    </r>
    <r>
      <rPr>
        <sz val="12"/>
        <color theme="1"/>
        <rFont val="Calibri"/>
        <family val="2"/>
        <scheme val="minor"/>
      </rPr>
      <t xml:space="preserve"> by Division:</t>
    </r>
  </si>
  <si>
    <t>YTD Revenue</t>
  </si>
  <si>
    <t>YTD Expense</t>
  </si>
  <si>
    <r>
      <t xml:space="preserve">Total Gain </t>
    </r>
    <r>
      <rPr>
        <sz val="12"/>
        <color rgb="FFFF0000"/>
        <rFont val="Calibri"/>
        <family val="2"/>
        <scheme val="minor"/>
      </rPr>
      <t>(Loss)</t>
    </r>
    <r>
      <rPr>
        <sz val="12"/>
        <color theme="1"/>
        <rFont val="Calibri"/>
        <family val="2"/>
        <scheme val="minor"/>
      </rPr>
      <t xml:space="preserve"> </t>
    </r>
  </si>
  <si>
    <t>Other Accounts:</t>
  </si>
  <si>
    <t>Begin. Balance</t>
  </si>
  <si>
    <t>D</t>
  </si>
  <si>
    <t>End. Balance</t>
  </si>
  <si>
    <t>D&amp;D Concessions Commission</t>
  </si>
  <si>
    <t>Property Tax Proration</t>
  </si>
  <si>
    <t xml:space="preserve">Notes: </t>
  </si>
  <si>
    <t>Figures in USD</t>
  </si>
  <si>
    <t>*Non-operating revenue: ebid proceeds, interest, unrealized/realized gain or loss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</si>
</sst>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9" x14ac:knownFonts="1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4"/>
      <color theme="1"/>
      <name val="Arial"/>
      <family val="2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2"/>
      <color rgb="FFFF0000"/>
      <name val="Calibri"/>
      <family val="2"/>
      <scheme val="minor"/>
    </font>
    <font>
      <u/>
      <sz val="12"/>
      <color theme="1"/>
      <name val="Symbol"/>
      <family val="1"/>
      <charset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Fill="1"/>
    <xf numFmtId="0" fontId="3" fillId="0" borderId="0" xfId="0" applyFont="1" applyFill="1" applyAlignment="1">
      <alignment horizontal="center"/>
    </xf>
    <xf numFmtId="0" fontId="3" fillId="0" borderId="0" xfId="0" applyFont="1" applyFill="1"/>
    <xf numFmtId="0" fontId="4" fillId="0" borderId="0" xfId="0" applyFont="1" applyFill="1"/>
    <xf numFmtId="0" fontId="4" fillId="0" borderId="0" xfId="0" applyFont="1" applyFill="1" applyAlignment="1">
      <alignment horizontal="center"/>
    </xf>
    <xf numFmtId="0" fontId="5" fillId="0" borderId="0" xfId="0" applyFont="1" applyFill="1"/>
    <xf numFmtId="0" fontId="6" fillId="0" borderId="0" xfId="0" applyFont="1" applyFill="1" applyAlignment="1">
      <alignment horizontal="center"/>
    </xf>
    <xf numFmtId="6" fontId="4" fillId="0" borderId="0" xfId="0" applyNumberFormat="1" applyFont="1" applyFill="1" applyAlignment="1">
      <alignment horizontal="center"/>
    </xf>
    <xf numFmtId="6" fontId="0" fillId="0" borderId="0" xfId="0" applyNumberFormat="1" applyFill="1"/>
    <xf numFmtId="0" fontId="4" fillId="0" borderId="1" xfId="0" applyFont="1" applyFill="1" applyBorder="1"/>
    <xf numFmtId="6" fontId="4" fillId="0" borderId="1" xfId="0" applyNumberFormat="1" applyFont="1" applyFill="1" applyBorder="1" applyAlignment="1">
      <alignment horizontal="center"/>
    </xf>
    <xf numFmtId="6" fontId="4" fillId="0" borderId="0" xfId="0" applyNumberFormat="1" applyFont="1" applyFill="1"/>
    <xf numFmtId="6" fontId="4" fillId="0" borderId="1" xfId="0" applyNumberFormat="1" applyFont="1" applyFill="1" applyBorder="1"/>
    <xf numFmtId="6" fontId="6" fillId="0" borderId="0" xfId="0" applyNumberFormat="1" applyFont="1" applyFill="1" applyAlignment="1">
      <alignment horizontal="center"/>
    </xf>
    <xf numFmtId="6" fontId="8" fillId="0" borderId="0" xfId="0" applyNumberFormat="1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33CE2B-FFF6-43D1-8CAC-B6169D7F924B}">
  <dimension ref="A1:G62"/>
  <sheetViews>
    <sheetView tabSelected="1" zoomScaleNormal="100" workbookViewId="0">
      <selection activeCell="I54" sqref="I54"/>
    </sheetView>
  </sheetViews>
  <sheetFormatPr defaultRowHeight="15" x14ac:dyDescent="0.25"/>
  <cols>
    <col min="1" max="1" width="17.42578125" style="1" customWidth="1"/>
    <col min="2" max="2" width="30.42578125" style="1" customWidth="1"/>
    <col min="3" max="3" width="14" style="1" customWidth="1"/>
    <col min="4" max="4" width="14.28515625" style="1" customWidth="1"/>
    <col min="5" max="5" width="13.7109375" style="1" customWidth="1"/>
    <col min="6" max="6" width="9.7109375" style="1" customWidth="1"/>
    <col min="7" max="16384" width="9.140625" style="1"/>
  </cols>
  <sheetData>
    <row r="1" spans="1:7" ht="26.25" x14ac:dyDescent="0.4">
      <c r="A1" s="16" t="s">
        <v>0</v>
      </c>
      <c r="B1" s="16"/>
      <c r="C1" s="16"/>
      <c r="D1" s="16"/>
      <c r="E1" s="16"/>
      <c r="F1" s="16"/>
      <c r="G1" s="16"/>
    </row>
    <row r="2" spans="1:7" ht="20.25" x14ac:dyDescent="0.3">
      <c r="A2" s="17" t="s">
        <v>1</v>
      </c>
      <c r="B2" s="17"/>
      <c r="C2" s="17"/>
      <c r="D2" s="17"/>
      <c r="E2" s="17"/>
      <c r="F2" s="17"/>
      <c r="G2" s="17"/>
    </row>
    <row r="3" spans="1:7" ht="18" x14ac:dyDescent="0.25">
      <c r="A3" s="18" t="s">
        <v>2</v>
      </c>
      <c r="B3" s="18"/>
      <c r="C3" s="18"/>
      <c r="D3" s="18"/>
      <c r="E3" s="18"/>
      <c r="F3" s="18"/>
      <c r="G3" s="18"/>
    </row>
    <row r="4" spans="1:7" ht="18" x14ac:dyDescent="0.25">
      <c r="A4" s="2"/>
      <c r="B4" s="2"/>
      <c r="C4" s="2"/>
      <c r="D4" s="2"/>
      <c r="E4" s="2"/>
      <c r="F4" s="2"/>
      <c r="G4" s="3"/>
    </row>
    <row r="6" spans="1:7" ht="15.75" x14ac:dyDescent="0.25">
      <c r="B6" s="4"/>
      <c r="C6" s="4"/>
      <c r="D6" s="5" t="s">
        <v>5</v>
      </c>
      <c r="E6" s="5" t="s">
        <v>6</v>
      </c>
    </row>
    <row r="7" spans="1:7" ht="15.75" x14ac:dyDescent="0.25">
      <c r="B7" s="6"/>
      <c r="C7" s="4"/>
      <c r="D7" s="7" t="s">
        <v>7</v>
      </c>
      <c r="E7" s="7" t="s">
        <v>8</v>
      </c>
    </row>
    <row r="8" spans="1:7" ht="15.75" x14ac:dyDescent="0.25">
      <c r="B8" s="4" t="s">
        <v>9</v>
      </c>
      <c r="C8" s="4"/>
      <c r="D8" s="8">
        <v>1898911</v>
      </c>
      <c r="E8" s="8">
        <v>2025308</v>
      </c>
      <c r="F8" s="9"/>
    </row>
    <row r="9" spans="1:7" ht="15.75" x14ac:dyDescent="0.25">
      <c r="B9" s="10" t="s">
        <v>10</v>
      </c>
      <c r="C9" s="10"/>
      <c r="D9" s="11">
        <v>-2527900</v>
      </c>
      <c r="E9" s="11">
        <v>-2385851</v>
      </c>
      <c r="F9" s="9"/>
    </row>
    <row r="10" spans="1:7" ht="15.75" x14ac:dyDescent="0.25">
      <c r="B10" s="4" t="s">
        <v>11</v>
      </c>
      <c r="C10" s="4"/>
      <c r="D10" s="8">
        <f>SUM(D8:D9)</f>
        <v>-628989</v>
      </c>
      <c r="E10" s="8">
        <f>SUM(E8:E9)</f>
        <v>-360543</v>
      </c>
    </row>
    <row r="11" spans="1:7" ht="9" customHeight="1" x14ac:dyDescent="0.25">
      <c r="B11" s="4"/>
      <c r="C11" s="4"/>
      <c r="D11" s="8"/>
      <c r="E11" s="8"/>
    </row>
    <row r="12" spans="1:7" ht="15.75" x14ac:dyDescent="0.25">
      <c r="B12" s="10" t="s">
        <v>12</v>
      </c>
      <c r="C12" s="10"/>
      <c r="D12" s="11">
        <v>-682256</v>
      </c>
      <c r="E12" s="11">
        <v>-682256</v>
      </c>
    </row>
    <row r="13" spans="1:7" ht="15.75" x14ac:dyDescent="0.25">
      <c r="B13" s="4" t="s">
        <v>13</v>
      </c>
      <c r="C13" s="4"/>
      <c r="D13" s="8">
        <f>SUM(D10:D12)</f>
        <v>-1311245</v>
      </c>
      <c r="E13" s="8">
        <f>SUM(E10:E12)</f>
        <v>-1042799</v>
      </c>
    </row>
    <row r="14" spans="1:7" ht="15.75" x14ac:dyDescent="0.25">
      <c r="B14" s="4"/>
      <c r="C14" s="4"/>
      <c r="D14" s="4"/>
      <c r="E14" s="4"/>
    </row>
    <row r="15" spans="1:7" ht="15.75" x14ac:dyDescent="0.25">
      <c r="B15" s="4"/>
      <c r="C15" s="4"/>
      <c r="D15" s="4"/>
      <c r="E15" s="4"/>
    </row>
    <row r="16" spans="1:7" ht="15.75" x14ac:dyDescent="0.25">
      <c r="B16" s="6" t="s">
        <v>14</v>
      </c>
      <c r="C16" s="7" t="s">
        <v>3</v>
      </c>
      <c r="D16" s="7" t="s">
        <v>4</v>
      </c>
      <c r="E16" s="7" t="s">
        <v>15</v>
      </c>
    </row>
    <row r="17" spans="2:5" ht="15.75" x14ac:dyDescent="0.25">
      <c r="B17" s="4" t="s">
        <v>16</v>
      </c>
      <c r="C17" s="12">
        <v>1046600</v>
      </c>
      <c r="D17" s="12">
        <v>1095100</v>
      </c>
      <c r="E17" s="12">
        <f t="shared" ref="E17:E18" si="0">C17-D17</f>
        <v>-48500</v>
      </c>
    </row>
    <row r="18" spans="2:5" ht="15.75" x14ac:dyDescent="0.25">
      <c r="B18" s="4" t="s">
        <v>17</v>
      </c>
      <c r="C18" s="12">
        <v>1687500</v>
      </c>
      <c r="D18" s="12">
        <v>1335000</v>
      </c>
      <c r="E18" s="12">
        <f t="shared" si="0"/>
        <v>352500</v>
      </c>
    </row>
    <row r="19" spans="2:5" ht="15.75" x14ac:dyDescent="0.25">
      <c r="B19" s="4" t="s">
        <v>18</v>
      </c>
      <c r="C19" s="12">
        <v>636000</v>
      </c>
      <c r="D19" s="12">
        <v>1811300</v>
      </c>
      <c r="E19" s="12">
        <f>C19-D19</f>
        <v>-1175300</v>
      </c>
    </row>
    <row r="20" spans="2:5" ht="15.75" x14ac:dyDescent="0.25">
      <c r="B20" s="10" t="s">
        <v>19</v>
      </c>
      <c r="C20" s="13">
        <v>302200</v>
      </c>
      <c r="D20" s="13">
        <v>450200</v>
      </c>
      <c r="E20" s="13">
        <f t="shared" ref="E20:E22" si="1">C20-D20</f>
        <v>-148000</v>
      </c>
    </row>
    <row r="21" spans="2:5" ht="15.75" hidden="1" x14ac:dyDescent="0.25">
      <c r="B21" s="4" t="s">
        <v>20</v>
      </c>
      <c r="C21" s="12">
        <v>0</v>
      </c>
      <c r="D21" s="12">
        <v>0</v>
      </c>
      <c r="E21" s="12">
        <f t="shared" si="1"/>
        <v>0</v>
      </c>
    </row>
    <row r="22" spans="2:5" ht="15.75" hidden="1" x14ac:dyDescent="0.25">
      <c r="B22" s="4" t="s">
        <v>21</v>
      </c>
      <c r="C22" s="12">
        <v>0</v>
      </c>
      <c r="D22" s="12">
        <v>0</v>
      </c>
      <c r="E22" s="12">
        <f t="shared" si="1"/>
        <v>0</v>
      </c>
    </row>
    <row r="23" spans="2:5" ht="15.75" x14ac:dyDescent="0.25">
      <c r="B23" s="4" t="s">
        <v>22</v>
      </c>
      <c r="C23" s="12">
        <f>SUM(C17:C22)</f>
        <v>3672300</v>
      </c>
      <c r="D23" s="12">
        <f>SUM(D17:D22)</f>
        <v>4691600</v>
      </c>
      <c r="E23" s="12">
        <f>SUM(E17:E22)</f>
        <v>-1019300</v>
      </c>
    </row>
    <row r="24" spans="2:5" ht="15.75" x14ac:dyDescent="0.25">
      <c r="B24" s="4"/>
      <c r="C24" s="4"/>
      <c r="D24" s="4"/>
      <c r="E24" s="4"/>
    </row>
    <row r="25" spans="2:5" ht="15.75" x14ac:dyDescent="0.25">
      <c r="B25" s="6"/>
    </row>
    <row r="26" spans="2:5" ht="15.75" x14ac:dyDescent="0.25">
      <c r="B26" s="4" t="s">
        <v>23</v>
      </c>
      <c r="C26" s="7" t="s">
        <v>24</v>
      </c>
      <c r="D26" s="7" t="s">
        <v>25</v>
      </c>
      <c r="E26" s="7" t="s">
        <v>15</v>
      </c>
    </row>
    <row r="27" spans="2:5" ht="15.75" x14ac:dyDescent="0.25">
      <c r="B27" s="4" t="s">
        <v>16</v>
      </c>
      <c r="C27" s="12">
        <v>523300</v>
      </c>
      <c r="D27" s="12">
        <v>325647</v>
      </c>
      <c r="E27" s="12">
        <f>D27-C27</f>
        <v>-197653</v>
      </c>
    </row>
    <row r="28" spans="2:5" ht="15.75" x14ac:dyDescent="0.25">
      <c r="B28" s="4" t="s">
        <v>17</v>
      </c>
      <c r="C28" s="12">
        <v>843750</v>
      </c>
      <c r="D28" s="12">
        <v>851226</v>
      </c>
      <c r="E28" s="12">
        <f t="shared" ref="E28:E32" si="2">D28-C28</f>
        <v>7476</v>
      </c>
    </row>
    <row r="29" spans="2:5" ht="15.75" x14ac:dyDescent="0.25">
      <c r="B29" s="4" t="s">
        <v>18</v>
      </c>
      <c r="C29" s="12">
        <v>318000</v>
      </c>
      <c r="D29" s="12">
        <v>585155</v>
      </c>
      <c r="E29" s="12">
        <f>D29-C29</f>
        <v>267155</v>
      </c>
    </row>
    <row r="30" spans="2:5" ht="15.75" x14ac:dyDescent="0.25">
      <c r="B30" s="4" t="s">
        <v>19</v>
      </c>
      <c r="C30" s="12">
        <v>151100</v>
      </c>
      <c r="D30" s="12">
        <v>62358</v>
      </c>
      <c r="E30" s="12">
        <f t="shared" si="2"/>
        <v>-88742</v>
      </c>
    </row>
    <row r="31" spans="2:5" ht="15.75" x14ac:dyDescent="0.25">
      <c r="B31" s="10" t="s">
        <v>20</v>
      </c>
      <c r="C31" s="13">
        <v>0</v>
      </c>
      <c r="D31" s="13">
        <v>74524</v>
      </c>
      <c r="E31" s="13">
        <f t="shared" si="2"/>
        <v>74524</v>
      </c>
    </row>
    <row r="32" spans="2:5" ht="15.75" hidden="1" x14ac:dyDescent="0.25">
      <c r="B32" s="4" t="s">
        <v>21</v>
      </c>
      <c r="C32" s="12">
        <f t="shared" ref="C32" si="3">(C22/12)*1</f>
        <v>0</v>
      </c>
      <c r="D32" s="12">
        <v>0</v>
      </c>
      <c r="E32" s="12">
        <f t="shared" si="2"/>
        <v>0</v>
      </c>
    </row>
    <row r="33" spans="2:5" ht="15.75" x14ac:dyDescent="0.25">
      <c r="B33" s="4" t="s">
        <v>26</v>
      </c>
      <c r="C33" s="12">
        <f>SUM(C27:C32)</f>
        <v>1836150</v>
      </c>
      <c r="D33" s="12">
        <f>SUM(D27:D32)</f>
        <v>1898910</v>
      </c>
      <c r="E33" s="12">
        <f t="shared" ref="E33" si="4">SUM(E27:E32)</f>
        <v>62760</v>
      </c>
    </row>
    <row r="34" spans="2:5" ht="15.75" x14ac:dyDescent="0.25">
      <c r="B34" s="4"/>
      <c r="C34" s="4"/>
      <c r="D34" s="4"/>
      <c r="E34" s="4"/>
    </row>
    <row r="35" spans="2:5" ht="15.75" x14ac:dyDescent="0.25">
      <c r="B35" s="4"/>
    </row>
    <row r="36" spans="2:5" ht="15.75" x14ac:dyDescent="0.25">
      <c r="B36" s="4" t="s">
        <v>27</v>
      </c>
      <c r="C36" s="7" t="s">
        <v>24</v>
      </c>
      <c r="D36" s="7" t="s">
        <v>25</v>
      </c>
      <c r="E36" s="7" t="s">
        <v>15</v>
      </c>
    </row>
    <row r="37" spans="2:5" ht="15.75" x14ac:dyDescent="0.25">
      <c r="B37" s="4" t="s">
        <v>16</v>
      </c>
      <c r="C37" s="12">
        <v>547550</v>
      </c>
      <c r="D37" s="12">
        <v>458113</v>
      </c>
      <c r="E37" s="12">
        <f t="shared" ref="E37:E42" si="5">C37-D37</f>
        <v>89437</v>
      </c>
    </row>
    <row r="38" spans="2:5" ht="15.75" x14ac:dyDescent="0.25">
      <c r="B38" s="4" t="s">
        <v>17</v>
      </c>
      <c r="C38" s="12">
        <v>667500</v>
      </c>
      <c r="D38" s="12">
        <v>710854</v>
      </c>
      <c r="E38" s="12">
        <f t="shared" si="5"/>
        <v>-43354</v>
      </c>
    </row>
    <row r="39" spans="2:5" ht="15.75" x14ac:dyDescent="0.25">
      <c r="B39" s="4" t="s">
        <v>18</v>
      </c>
      <c r="C39" s="12">
        <v>905650</v>
      </c>
      <c r="D39" s="12">
        <v>1217044</v>
      </c>
      <c r="E39" s="12">
        <f t="shared" si="5"/>
        <v>-311394</v>
      </c>
    </row>
    <row r="40" spans="2:5" ht="15.75" x14ac:dyDescent="0.25">
      <c r="B40" s="10" t="s">
        <v>19</v>
      </c>
      <c r="C40" s="13">
        <v>225100</v>
      </c>
      <c r="D40" s="13">
        <v>141889</v>
      </c>
      <c r="E40" s="13">
        <f t="shared" si="5"/>
        <v>83211</v>
      </c>
    </row>
    <row r="41" spans="2:5" ht="15.75" hidden="1" x14ac:dyDescent="0.25">
      <c r="B41" s="4" t="s">
        <v>20</v>
      </c>
      <c r="C41" s="12">
        <f t="shared" ref="C41:C42" si="6">(D21/12)*1</f>
        <v>0</v>
      </c>
      <c r="D41" s="12">
        <v>0</v>
      </c>
      <c r="E41" s="12">
        <f t="shared" si="5"/>
        <v>0</v>
      </c>
    </row>
    <row r="42" spans="2:5" ht="15.75" hidden="1" x14ac:dyDescent="0.25">
      <c r="B42" s="4" t="s">
        <v>21</v>
      </c>
      <c r="C42" s="12">
        <f t="shared" si="6"/>
        <v>0</v>
      </c>
      <c r="D42" s="12">
        <v>0</v>
      </c>
      <c r="E42" s="12">
        <f t="shared" si="5"/>
        <v>0</v>
      </c>
    </row>
    <row r="43" spans="2:5" ht="15.75" x14ac:dyDescent="0.25">
      <c r="B43" s="4" t="s">
        <v>28</v>
      </c>
      <c r="C43" s="12">
        <f>SUM(C37:C42)</f>
        <v>2345800</v>
      </c>
      <c r="D43" s="12">
        <f t="shared" ref="D43:E43" si="7">SUM(D37:D42)</f>
        <v>2527900</v>
      </c>
      <c r="E43" s="12">
        <f t="shared" si="7"/>
        <v>-182100</v>
      </c>
    </row>
    <row r="46" spans="2:5" ht="15.75" x14ac:dyDescent="0.25">
      <c r="B46" s="4" t="s">
        <v>29</v>
      </c>
      <c r="C46" s="7" t="s">
        <v>30</v>
      </c>
      <c r="D46" s="7" t="s">
        <v>31</v>
      </c>
      <c r="E46" s="7" t="s">
        <v>15</v>
      </c>
    </row>
    <row r="47" spans="2:5" ht="15.75" x14ac:dyDescent="0.25">
      <c r="B47" s="4" t="s">
        <v>16</v>
      </c>
      <c r="C47" s="12">
        <f>D27</f>
        <v>325647</v>
      </c>
      <c r="D47" s="12">
        <f>D37</f>
        <v>458113</v>
      </c>
      <c r="E47" s="12">
        <f>C47-D47</f>
        <v>-132466</v>
      </c>
    </row>
    <row r="48" spans="2:5" ht="15.75" x14ac:dyDescent="0.25">
      <c r="B48" s="4" t="s">
        <v>17</v>
      </c>
      <c r="C48" s="12">
        <f>D28</f>
        <v>851226</v>
      </c>
      <c r="D48" s="12">
        <f>D38</f>
        <v>710854</v>
      </c>
      <c r="E48" s="12">
        <f t="shared" ref="E48:E51" si="8">C48-D48</f>
        <v>140372</v>
      </c>
    </row>
    <row r="49" spans="2:5" ht="15.75" x14ac:dyDescent="0.25">
      <c r="B49" s="4" t="s">
        <v>18</v>
      </c>
      <c r="C49" s="12">
        <f>D29</f>
        <v>585155</v>
      </c>
      <c r="D49" s="12">
        <v>1217044</v>
      </c>
      <c r="E49" s="12">
        <f t="shared" si="8"/>
        <v>-631889</v>
      </c>
    </row>
    <row r="50" spans="2:5" ht="15.75" x14ac:dyDescent="0.25">
      <c r="B50" s="4" t="s">
        <v>19</v>
      </c>
      <c r="C50" s="12">
        <f>D30</f>
        <v>62358</v>
      </c>
      <c r="D50" s="12">
        <f>D40</f>
        <v>141889</v>
      </c>
      <c r="E50" s="12">
        <f t="shared" si="8"/>
        <v>-79531</v>
      </c>
    </row>
    <row r="51" spans="2:5" ht="15.75" x14ac:dyDescent="0.25">
      <c r="B51" s="10" t="s">
        <v>20</v>
      </c>
      <c r="C51" s="13">
        <f>D31</f>
        <v>74524</v>
      </c>
      <c r="D51" s="13">
        <f>D41</f>
        <v>0</v>
      </c>
      <c r="E51" s="13">
        <f t="shared" si="8"/>
        <v>74524</v>
      </c>
    </row>
    <row r="52" spans="2:5" ht="15.75" x14ac:dyDescent="0.25">
      <c r="B52" s="4" t="s">
        <v>32</v>
      </c>
      <c r="C52" s="12">
        <f>SUM(C47:C51)</f>
        <v>1898910</v>
      </c>
      <c r="D52" s="12">
        <f t="shared" ref="D52:E52" si="9">SUM(D47:D51)</f>
        <v>2527900</v>
      </c>
      <c r="E52" s="12">
        <f t="shared" si="9"/>
        <v>-628990</v>
      </c>
    </row>
    <row r="53" spans="2:5" ht="15.75" x14ac:dyDescent="0.25">
      <c r="B53" s="4"/>
      <c r="C53" s="9"/>
      <c r="D53" s="9"/>
      <c r="E53" s="9"/>
    </row>
    <row r="54" spans="2:5" ht="15.75" x14ac:dyDescent="0.25">
      <c r="B54" s="4"/>
      <c r="C54" s="9"/>
      <c r="D54" s="9"/>
      <c r="E54" s="9"/>
    </row>
    <row r="55" spans="2:5" ht="15.75" x14ac:dyDescent="0.25">
      <c r="B55" s="4" t="s">
        <v>33</v>
      </c>
      <c r="C55" s="14" t="s">
        <v>34</v>
      </c>
      <c r="D55" s="15" t="s">
        <v>35</v>
      </c>
      <c r="E55" s="14" t="s">
        <v>36</v>
      </c>
    </row>
    <row r="56" spans="2:5" ht="15.75" x14ac:dyDescent="0.25">
      <c r="B56" s="4" t="s">
        <v>37</v>
      </c>
      <c r="C56" s="12">
        <v>4200</v>
      </c>
      <c r="D56" s="12">
        <v>831.09999999999991</v>
      </c>
      <c r="E56" s="12">
        <f>C56+D56</f>
        <v>5031.1000000000004</v>
      </c>
    </row>
    <row r="57" spans="2:5" ht="15.75" x14ac:dyDescent="0.25">
      <c r="B57" s="4" t="s">
        <v>38</v>
      </c>
      <c r="C57" s="12">
        <v>109296.3</v>
      </c>
      <c r="D57" s="12">
        <v>2439.4299999999998</v>
      </c>
      <c r="E57" s="12">
        <f>C57+D57</f>
        <v>111735.73</v>
      </c>
    </row>
    <row r="58" spans="2:5" ht="15.75" x14ac:dyDescent="0.25">
      <c r="B58" s="4"/>
      <c r="C58" s="9"/>
      <c r="D58" s="9"/>
      <c r="E58" s="9"/>
    </row>
    <row r="59" spans="2:5" x14ac:dyDescent="0.25">
      <c r="E59" s="9"/>
    </row>
    <row r="60" spans="2:5" ht="15.75" x14ac:dyDescent="0.25">
      <c r="B60" s="4" t="s">
        <v>39</v>
      </c>
    </row>
    <row r="61" spans="2:5" x14ac:dyDescent="0.25">
      <c r="B61" s="1" t="s">
        <v>40</v>
      </c>
    </row>
    <row r="62" spans="2:5" x14ac:dyDescent="0.25">
      <c r="B62" s="1" t="s">
        <v>41</v>
      </c>
    </row>
  </sheetData>
  <mergeCells count="3">
    <mergeCell ref="A1:G1"/>
    <mergeCell ref="A2:G2"/>
    <mergeCell ref="A3:G3"/>
  </mergeCells>
  <pageMargins left="0.7" right="0.7" top="0.75" bottom="0.75" header="0.3" footer="0.3"/>
  <pageSetup scale="69" orientation="portrait" r:id="rId1"/>
  <rowBreaks count="1" manualBreakCount="1">
    <brk id="62" max="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December 2024</vt:lpstr>
      <vt:lpstr>'December 2024'!Print_Area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Allen, Satrice (Fairgrounds)</dc:creator>
  <cp:lastModifiedBy>Allen, Satrice (Fairgrounds)</cp:lastModifiedBy>
  <dcterms:created xsi:type="dcterms:W3CDTF">2025-01-13T17:57:59Z</dcterms:created>
  <dcterms:modified xsi:type="dcterms:W3CDTF">2025-01-13T18:25:40Z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  <property fmtid="{D5CDD505-2E9C-101B-9397-08002B2CF9AE}" pid="3" name="SV_HIDDEN_GRID_QUERY_LIST_4F35BF76-6C0D-4D9B-82B2-816C12CF3733">
    <vt:lpwstr>empty_477D106A-C0D6-4607-AEBD-E2C9D60EA279</vt:lpwstr>
  </property>
</Properties>
</file>