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etronashville-my.sharepoint.com/personal/satrice_allen_nashville_gov/Documents/New folder/USB Drive/Fairgrounds/Dashboards/"/>
    </mc:Choice>
  </mc:AlternateContent>
  <xr:revisionPtr revIDLastSave="14" documentId="8_{694CB91A-10A3-4AEB-A082-C19353D706E2}" xr6:coauthVersionLast="47" xr6:coauthVersionMax="47" xr10:uidLastSave="{0A05AB1C-BB31-4375-92D1-E47447E9C41A}"/>
  <bookViews>
    <workbookView xWindow="-108" yWindow="-108" windowWidth="23256" windowHeight="12456" firstSheet="1" activeTab="1" xr2:uid="{68980F12-4BAF-48CD-93A6-A67152B3BE1E}"/>
  </bookViews>
  <sheets>
    <sheet name="A216810396964DCDB399904ED81BA8E" sheetId="22" state="veryHidden" r:id="rId1"/>
    <sheet name="FY26 Summary" sheetId="14" r:id="rId2"/>
  </sheets>
  <definedNames>
    <definedName name="_xlnm.Print_Area" localSheetId="1">'FY26 Summary'!$A$1:$H$64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4" l="1"/>
  <c r="E34" i="14" l="1"/>
  <c r="D23" i="14" l="1"/>
  <c r="F11" i="14" l="1"/>
  <c r="F14" i="14" s="1"/>
  <c r="E44" i="14"/>
  <c r="D24" i="14" l="1"/>
  <c r="D34" i="14" l="1"/>
  <c r="F53" i="14" l="1"/>
  <c r="F31" i="14"/>
  <c r="F41" i="14" l="1"/>
  <c r="F51" i="14"/>
  <c r="F21" i="14" l="1"/>
  <c r="F57" i="14" l="1"/>
  <c r="E11" i="14" l="1"/>
  <c r="E54" i="14" l="1"/>
  <c r="F52" i="14" l="1"/>
  <c r="F29" i="14"/>
  <c r="F43" i="14" l="1"/>
  <c r="F42" i="14"/>
  <c r="F33" i="14"/>
  <c r="F32" i="14"/>
  <c r="F30" i="14"/>
  <c r="F28" i="14"/>
  <c r="F23" i="14"/>
  <c r="F22" i="14"/>
  <c r="E14" i="14"/>
  <c r="D54" i="14" l="1"/>
  <c r="F39" i="14"/>
  <c r="F40" i="14"/>
  <c r="F49" i="14"/>
  <c r="F47" i="14"/>
  <c r="F50" i="14"/>
  <c r="F48" i="14"/>
  <c r="F19" i="14"/>
  <c r="F17" i="14"/>
  <c r="E24" i="14"/>
  <c r="F38" i="14"/>
  <c r="F18" i="14"/>
  <c r="F37" i="14"/>
  <c r="F27" i="14"/>
  <c r="F34" i="14" s="1"/>
  <c r="F20" i="14"/>
  <c r="F54" i="14" l="1"/>
  <c r="F24" i="14"/>
  <c r="F44" i="14"/>
  <c r="D4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Allen, Satrice (Fairgrounds)</author>
  </authors>
  <commentList>
    <comment ref="E36" authorId="0" shapeId="0" xr:uid="{8F62679E-B89D-4919-AB19-5431A8C82024}">
      <text>
        <r>
          <rPr>
            <b/>
            <sz val="9"/>
            <color indexed="81"/>
            <rFont val="Tahoma"/>
            <family val="2"/>
          </rPr>
          <t>Allen, Satrice (Fairgrounds):</t>
        </r>
        <r>
          <rPr>
            <sz val="9"/>
            <color indexed="81"/>
            <rFont val="Tahoma"/>
            <family val="2"/>
          </rPr>
          <t xml:space="preserve">
Excludes depreciation</t>
        </r>
      </text>
    </comment>
  </commentList>
</comments>
</file>

<file path=xl/sharedStrings.xml><?xml version="1.0" encoding="utf-8"?>
<sst xmlns="http://schemas.openxmlformats.org/spreadsheetml/2006/main" count="78" uniqueCount="52">
  <si>
    <t>Actual</t>
  </si>
  <si>
    <t xml:space="preserve">     Flea Market</t>
  </si>
  <si>
    <t xml:space="preserve">     Corp Sales Events</t>
  </si>
  <si>
    <t xml:space="preserve">     Divisional Fair</t>
  </si>
  <si>
    <t xml:space="preserve">     Other Financing Sources</t>
  </si>
  <si>
    <t>Total Expenses</t>
  </si>
  <si>
    <t>Depreciation Expense</t>
  </si>
  <si>
    <t xml:space="preserve">     Gain (Loss) adjusted for Depreciation</t>
  </si>
  <si>
    <t>Current YTD</t>
  </si>
  <si>
    <t>Prior YTD</t>
  </si>
  <si>
    <t>Nashville Expo Center at the Fairgrounds</t>
  </si>
  <si>
    <t>Variance</t>
  </si>
  <si>
    <t>Revenue</t>
  </si>
  <si>
    <t>Expense</t>
  </si>
  <si>
    <t>Annualized Budget</t>
  </si>
  <si>
    <t>Total Annualized Budget</t>
  </si>
  <si>
    <t>YTD Budget</t>
  </si>
  <si>
    <t>YTD Actual</t>
  </si>
  <si>
    <t>Prelim. Actual</t>
  </si>
  <si>
    <t xml:space="preserve">Notes: </t>
  </si>
  <si>
    <t>Figures in USD</t>
  </si>
  <si>
    <t xml:space="preserve">    *Other</t>
  </si>
  <si>
    <t>YTD Revenue</t>
  </si>
  <si>
    <t>YTD Expense</t>
  </si>
  <si>
    <t>Total Revenues</t>
  </si>
  <si>
    <r>
      <t xml:space="preserve">Total Gain </t>
    </r>
    <r>
      <rPr>
        <sz val="12"/>
        <color rgb="FFFF0000"/>
        <rFont val="Calibri"/>
        <family val="2"/>
        <scheme val="minor"/>
      </rPr>
      <t>(Loss)</t>
    </r>
    <r>
      <rPr>
        <sz val="12"/>
        <color theme="1"/>
        <rFont val="Calibri"/>
        <family val="2"/>
        <scheme val="minor"/>
      </rPr>
      <t xml:space="preserve"> </t>
    </r>
  </si>
  <si>
    <t>Property Tax Proration</t>
  </si>
  <si>
    <t>Other Accounts:</t>
  </si>
  <si>
    <t>Begin. Balance</t>
  </si>
  <si>
    <t>End. Balance</t>
  </si>
  <si>
    <t>D</t>
  </si>
  <si>
    <t xml:space="preserve">     ~Contracts</t>
  </si>
  <si>
    <t>How much does it cost to operate the Fairgrounds?</t>
  </si>
  <si>
    <t>Fiscal Year July 1, 2025 thru June 30, 2026</t>
  </si>
  <si>
    <t xml:space="preserve">     Administration</t>
  </si>
  <si>
    <t>Admin includes: Admin &amp; Maint staff, Utilities, Landscaping, Waste Disposal, Supplies, Repair &amp; Maint, ITS, LOCAP, Insurance</t>
  </si>
  <si>
    <t>~Contracts include Track Enterprise and Marketstreet</t>
  </si>
  <si>
    <t>*Non-operating revenue: ebid proceeds, interest, unrealized/realized gain or loss</t>
  </si>
  <si>
    <t>How do we expect to end the year in revenue and expenses in each division and overall?</t>
  </si>
  <si>
    <t>How much more revenue do we expect to generate for FY26?</t>
  </si>
  <si>
    <t xml:space="preserve">How much more expense do we expect to spend for FY26? </t>
  </si>
  <si>
    <t>Address</t>
  </si>
  <si>
    <t>ValueType</t>
  </si>
  <si>
    <t>Value</t>
  </si>
  <si>
    <t>Revenue by Line of Business:</t>
  </si>
  <si>
    <t>Expense by Line of Business:</t>
  </si>
  <si>
    <r>
      <t xml:space="preserve">Gain </t>
    </r>
    <r>
      <rPr>
        <sz val="12"/>
        <color rgb="FFFF0000"/>
        <rFont val="Calibri"/>
        <family val="2"/>
        <scheme val="minor"/>
      </rPr>
      <t>(Loss)</t>
    </r>
    <r>
      <rPr>
        <sz val="12"/>
        <color theme="1"/>
        <rFont val="Calibri"/>
        <family val="2"/>
        <scheme val="minor"/>
      </rPr>
      <t xml:space="preserve"> by Line of Business:</t>
    </r>
  </si>
  <si>
    <t>Financial Report as of March 31, 2026</t>
  </si>
  <si>
    <t>Revenue thru March 2026</t>
  </si>
  <si>
    <t>Other Financing Sources thru March 2026</t>
  </si>
  <si>
    <t>Expense thru March 2026</t>
  </si>
  <si>
    <t xml:space="preserve">     Gain (Loss) thru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</si>
</sst>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u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"/>
      <name val="Symbol"/>
      <family val="1"/>
      <charset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3">
    <xf numFmtId="0" fontId="0" fillId="0" borderId="0" xfId="0"/>
    <xf numFmtId="38" fontId="0" fillId="0" borderId="0" xfId="0" applyNumberFormat="1" applyFill="1"/>
    <xf numFmtId="0" fontId="1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6" fontId="0" fillId="0" borderId="0" xfId="0" applyNumberForma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9" fillId="0" borderId="0" xfId="0" applyFont="1" applyFill="1" applyAlignment="1">
      <alignment horizontal="center"/>
    </xf>
    <xf numFmtId="6" fontId="4" fillId="0" borderId="0" xfId="0" applyNumberFormat="1" applyFont="1" applyFill="1" applyAlignment="1">
      <alignment horizontal="center"/>
    </xf>
    <xf numFmtId="0" fontId="4" fillId="0" borderId="1" xfId="0" applyFont="1" applyFill="1" applyBorder="1"/>
    <xf numFmtId="6" fontId="4" fillId="0" borderId="1" xfId="0" applyNumberFormat="1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6" fontId="4" fillId="0" borderId="0" xfId="0" applyNumberFormat="1" applyFont="1" applyFill="1"/>
    <xf numFmtId="6" fontId="4" fillId="0" borderId="1" xfId="0" applyNumberFormat="1" applyFont="1" applyFill="1" applyBorder="1"/>
    <xf numFmtId="9" fontId="0" fillId="0" borderId="0" xfId="4" applyFont="1" applyFill="1"/>
    <xf numFmtId="6" fontId="9" fillId="0" borderId="0" xfId="0" applyNumberFormat="1" applyFont="1" applyFill="1" applyAlignment="1">
      <alignment horizontal="center"/>
    </xf>
    <xf numFmtId="6" fontId="11" fillId="0" borderId="0" xfId="0" applyNumberFormat="1" applyFont="1" applyFill="1" applyAlignment="1">
      <alignment horizontal="center"/>
    </xf>
    <xf numFmtId="38" fontId="0" fillId="0" borderId="0" xfId="0" applyNumberFormat="1" applyFill="1" applyBorder="1"/>
  </cellXfs>
  <cellStyles count="5">
    <cellStyle name="Comma 2" xfId="2" xr:uid="{D805B7E0-0E8C-47E4-A6A5-BDE8804DB88E}"/>
    <cellStyle name="Comma 2 2" xfId="3" xr:uid="{B6171D0E-3DAA-4058-A1F7-A19AC1537D96}"/>
    <cellStyle name="Normal" xfId="0" builtinId="0"/>
    <cellStyle name="Normal 2" xfId="1" xr:uid="{BEBEC1D6-9504-4344-95C6-7F2951C793A9}"/>
    <cellStyle name="Percent" xfId="4" builtinId="5"/>
  </cellStyles>
  <dxfs count="0"/>
  <tableStyles count="0" defaultTableStyle="TableStyleMedium2" defaultPivotStyle="PivotStyleLight16"/>
  <colors>
    <mruColors>
      <color rgb="FFFFFFCC"/>
      <color rgb="FF33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2ACA4-DE28-4D1C-8443-C7146A2C40E2}">
  <dimension ref="A1:C1"/>
  <sheetViews>
    <sheetView workbookViewId="0"/>
  </sheetViews>
  <sheetFormatPr defaultRowHeight="14.4" x14ac:dyDescent="0.3"/>
  <sheetData>
    <row r="1" spans="1:3" x14ac:dyDescent="0.3">
      <c r="A1" t="s">
        <v>41</v>
      </c>
      <c r="B1" t="s">
        <v>42</v>
      </c>
      <c r="C1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BDBD-E2D2-4D1D-9452-DDFED53C0260}">
  <sheetPr codeName="Sheet2"/>
  <dimension ref="A1:J70"/>
  <sheetViews>
    <sheetView tabSelected="1" zoomScaleNormal="100" workbookViewId="0">
      <selection activeCell="G72" sqref="G72"/>
    </sheetView>
  </sheetViews>
  <sheetFormatPr defaultRowHeight="14.4" x14ac:dyDescent="0.3"/>
  <cols>
    <col min="1" max="1" width="8.88671875" style="3" customWidth="1"/>
    <col min="2" max="2" width="17.44140625" style="3" customWidth="1"/>
    <col min="3" max="3" width="30.44140625" style="3" customWidth="1"/>
    <col min="4" max="4" width="14" style="3" customWidth="1"/>
    <col min="5" max="5" width="14.33203125" style="3" customWidth="1"/>
    <col min="6" max="6" width="13.6640625" style="3" customWidth="1"/>
    <col min="7" max="7" width="12.109375" style="3" customWidth="1"/>
    <col min="8" max="8" width="12.21875" style="3" customWidth="1"/>
    <col min="9" max="16384" width="8.88671875" style="3"/>
  </cols>
  <sheetData>
    <row r="1" spans="1:8" ht="24.6" x14ac:dyDescent="0.4">
      <c r="A1" s="2" t="s">
        <v>47</v>
      </c>
      <c r="B1" s="2"/>
      <c r="C1" s="2"/>
      <c r="D1" s="2"/>
      <c r="E1" s="2"/>
      <c r="F1" s="2"/>
      <c r="G1" s="2"/>
      <c r="H1" s="2"/>
    </row>
    <row r="2" spans="1:8" ht="21" x14ac:dyDescent="0.4">
      <c r="A2" s="4" t="s">
        <v>10</v>
      </c>
      <c r="B2" s="4"/>
      <c r="C2" s="4"/>
      <c r="D2" s="4"/>
      <c r="E2" s="4"/>
      <c r="F2" s="4"/>
      <c r="G2" s="4"/>
      <c r="H2" s="4"/>
    </row>
    <row r="3" spans="1:8" ht="17.399999999999999" x14ac:dyDescent="0.3">
      <c r="A3" s="5" t="s">
        <v>33</v>
      </c>
      <c r="B3" s="5"/>
      <c r="C3" s="5"/>
      <c r="D3" s="5"/>
      <c r="E3" s="5"/>
      <c r="F3" s="5"/>
      <c r="G3" s="5"/>
      <c r="H3" s="5"/>
    </row>
    <row r="4" spans="1:8" ht="17.399999999999999" x14ac:dyDescent="0.3">
      <c r="B4" s="6"/>
      <c r="C4" s="6"/>
      <c r="D4" s="6"/>
      <c r="E4" s="6"/>
      <c r="F4" s="6"/>
      <c r="G4" s="6"/>
      <c r="H4" s="7"/>
    </row>
    <row r="6" spans="1:8" ht="15.6" x14ac:dyDescent="0.3">
      <c r="C6" s="9"/>
      <c r="D6" s="9"/>
      <c r="E6" s="10" t="s">
        <v>8</v>
      </c>
      <c r="F6" s="10" t="s">
        <v>9</v>
      </c>
    </row>
    <row r="7" spans="1:8" ht="15.6" x14ac:dyDescent="0.3">
      <c r="C7" s="11"/>
      <c r="D7" s="9"/>
      <c r="E7" s="12" t="s">
        <v>18</v>
      </c>
      <c r="F7" s="12" t="s">
        <v>0</v>
      </c>
    </row>
    <row r="8" spans="1:8" ht="15.6" x14ac:dyDescent="0.3">
      <c r="C8" s="9" t="s">
        <v>48</v>
      </c>
      <c r="D8" s="9"/>
      <c r="E8" s="13">
        <v>3342322.88</v>
      </c>
      <c r="F8" s="13">
        <v>2858287</v>
      </c>
      <c r="G8" s="8"/>
    </row>
    <row r="9" spans="1:8" ht="15.6" x14ac:dyDescent="0.3">
      <c r="C9" s="9" t="s">
        <v>49</v>
      </c>
      <c r="D9" s="9"/>
      <c r="E9" s="13">
        <v>494800</v>
      </c>
      <c r="F9" s="13">
        <v>0</v>
      </c>
      <c r="G9" s="8"/>
    </row>
    <row r="10" spans="1:8" ht="15.6" x14ac:dyDescent="0.3">
      <c r="C10" s="14" t="s">
        <v>50</v>
      </c>
      <c r="D10" s="14"/>
      <c r="E10" s="15">
        <f>-4816256.53-E13</f>
        <v>-3696270.5300000003</v>
      </c>
      <c r="F10" s="15">
        <v>-3216413</v>
      </c>
      <c r="G10" s="8"/>
    </row>
    <row r="11" spans="1:8" ht="15.6" x14ac:dyDescent="0.3">
      <c r="C11" s="9" t="s">
        <v>51</v>
      </c>
      <c r="D11" s="9"/>
      <c r="E11" s="13">
        <f>SUM(E8:E10)</f>
        <v>140852.34999999963</v>
      </c>
      <c r="F11" s="13">
        <f>SUM(F8:F10)</f>
        <v>-358126</v>
      </c>
    </row>
    <row r="12" spans="1:8" ht="9" customHeight="1" x14ac:dyDescent="0.3">
      <c r="C12" s="9"/>
      <c r="D12" s="9"/>
      <c r="E12" s="13"/>
      <c r="F12" s="13"/>
    </row>
    <row r="13" spans="1:8" ht="15.6" x14ac:dyDescent="0.3">
      <c r="C13" s="14" t="s">
        <v>6</v>
      </c>
      <c r="D13" s="14"/>
      <c r="E13" s="15">
        <v>-1119986</v>
      </c>
      <c r="F13" s="15">
        <v>-1034265</v>
      </c>
    </row>
    <row r="14" spans="1:8" ht="15.6" x14ac:dyDescent="0.3">
      <c r="C14" s="9" t="s">
        <v>7</v>
      </c>
      <c r="D14" s="9"/>
      <c r="E14" s="13">
        <f>SUM(E11:E13)</f>
        <v>-979133.65000000037</v>
      </c>
      <c r="F14" s="13">
        <f>SUM(F11:F13)</f>
        <v>-1392391</v>
      </c>
    </row>
    <row r="15" spans="1:8" ht="15.6" x14ac:dyDescent="0.3">
      <c r="C15" s="9"/>
      <c r="D15" s="9"/>
      <c r="E15" s="9"/>
      <c r="F15" s="9"/>
    </row>
    <row r="16" spans="1:8" ht="15.6" x14ac:dyDescent="0.3">
      <c r="C16" s="11" t="s">
        <v>14</v>
      </c>
      <c r="D16" s="12" t="s">
        <v>12</v>
      </c>
      <c r="E16" s="12" t="s">
        <v>13</v>
      </c>
      <c r="F16" s="12" t="s">
        <v>11</v>
      </c>
      <c r="G16" s="16"/>
    </row>
    <row r="17" spans="3:10" ht="15.6" x14ac:dyDescent="0.3">
      <c r="C17" s="9" t="s">
        <v>1</v>
      </c>
      <c r="D17" s="17">
        <v>713900</v>
      </c>
      <c r="E17" s="17">
        <v>371600</v>
      </c>
      <c r="F17" s="17">
        <f t="shared" ref="F17:F18" si="0">D17-E17</f>
        <v>342300</v>
      </c>
      <c r="G17" s="1"/>
      <c r="H17" s="1"/>
    </row>
    <row r="18" spans="3:10" ht="15.6" x14ac:dyDescent="0.3">
      <c r="C18" s="9" t="s">
        <v>2</v>
      </c>
      <c r="D18" s="17">
        <v>2077100</v>
      </c>
      <c r="E18" s="17">
        <v>506200</v>
      </c>
      <c r="F18" s="17">
        <f t="shared" si="0"/>
        <v>1570900</v>
      </c>
      <c r="G18" s="1"/>
      <c r="H18" s="1"/>
    </row>
    <row r="19" spans="3:10" ht="15.6" x14ac:dyDescent="0.3">
      <c r="C19" s="9" t="s">
        <v>3</v>
      </c>
      <c r="D19" s="17">
        <v>603500</v>
      </c>
      <c r="E19" s="17">
        <v>1301200</v>
      </c>
      <c r="F19" s="17">
        <f>D19-E19</f>
        <v>-697700</v>
      </c>
      <c r="G19" s="1"/>
      <c r="H19" s="1"/>
    </row>
    <row r="20" spans="3:10" ht="15.6" x14ac:dyDescent="0.3">
      <c r="C20" s="9" t="s">
        <v>31</v>
      </c>
      <c r="D20" s="17">
        <v>294900</v>
      </c>
      <c r="E20" s="17">
        <v>103900</v>
      </c>
      <c r="F20" s="17">
        <f t="shared" ref="F20:F23" si="1">D20-E20</f>
        <v>191000</v>
      </c>
      <c r="G20" s="1"/>
      <c r="H20" s="1"/>
      <c r="J20" s="8"/>
    </row>
    <row r="21" spans="3:10" ht="15.6" x14ac:dyDescent="0.3">
      <c r="C21" s="9" t="s">
        <v>34</v>
      </c>
      <c r="D21" s="17">
        <v>0</v>
      </c>
      <c r="E21" s="17">
        <v>2751200</v>
      </c>
      <c r="F21" s="17">
        <f t="shared" si="1"/>
        <v>-2751200</v>
      </c>
      <c r="G21" s="1"/>
      <c r="H21" s="1"/>
    </row>
    <row r="22" spans="3:10" ht="15.6" x14ac:dyDescent="0.3">
      <c r="C22" s="9" t="s">
        <v>21</v>
      </c>
      <c r="D22" s="17">
        <v>0</v>
      </c>
      <c r="E22" s="17">
        <v>0</v>
      </c>
      <c r="F22" s="17">
        <f t="shared" si="1"/>
        <v>0</v>
      </c>
      <c r="G22" s="1"/>
      <c r="H22" s="1"/>
    </row>
    <row r="23" spans="3:10" ht="15.6" x14ac:dyDescent="0.3">
      <c r="C23" s="14" t="s">
        <v>4</v>
      </c>
      <c r="D23" s="18">
        <f>989600</f>
        <v>989600</v>
      </c>
      <c r="E23" s="18">
        <v>0</v>
      </c>
      <c r="F23" s="18">
        <f t="shared" si="1"/>
        <v>989600</v>
      </c>
      <c r="G23" s="22"/>
      <c r="H23" s="22"/>
    </row>
    <row r="24" spans="3:10" ht="15.6" x14ac:dyDescent="0.3">
      <c r="C24" s="9" t="s">
        <v>15</v>
      </c>
      <c r="D24" s="17">
        <f>SUM(D17:D23)</f>
        <v>4679000</v>
      </c>
      <c r="E24" s="17">
        <f>SUM(E17:E23)</f>
        <v>5034100</v>
      </c>
      <c r="F24" s="17">
        <f>SUM(F17:F23)</f>
        <v>-355100</v>
      </c>
      <c r="G24" s="22"/>
      <c r="H24" s="22"/>
      <c r="I24" s="8"/>
    </row>
    <row r="25" spans="3:10" ht="15.6" x14ac:dyDescent="0.3">
      <c r="C25" s="9"/>
      <c r="D25" s="9"/>
      <c r="E25" s="9"/>
      <c r="F25" s="9"/>
    </row>
    <row r="26" spans="3:10" ht="15.6" x14ac:dyDescent="0.3">
      <c r="C26" s="9" t="s">
        <v>44</v>
      </c>
      <c r="D26" s="12" t="s">
        <v>16</v>
      </c>
      <c r="E26" s="12" t="s">
        <v>17</v>
      </c>
      <c r="F26" s="12" t="s">
        <v>11</v>
      </c>
    </row>
    <row r="27" spans="3:10" ht="15.6" x14ac:dyDescent="0.3">
      <c r="C27" s="9" t="s">
        <v>1</v>
      </c>
      <c r="D27" s="17">
        <v>535425</v>
      </c>
      <c r="E27" s="17">
        <v>474569.12</v>
      </c>
      <c r="F27" s="17">
        <f>E27-D27</f>
        <v>-60855.880000000005</v>
      </c>
      <c r="H27" s="19"/>
    </row>
    <row r="28" spans="3:10" ht="15.6" x14ac:dyDescent="0.3">
      <c r="C28" s="9" t="s">
        <v>2</v>
      </c>
      <c r="D28" s="17">
        <v>1557825</v>
      </c>
      <c r="E28" s="17">
        <v>1813674.84</v>
      </c>
      <c r="F28" s="17">
        <f>E28-D28</f>
        <v>255849.84000000008</v>
      </c>
      <c r="H28" s="19"/>
    </row>
    <row r="29" spans="3:10" ht="15.6" x14ac:dyDescent="0.3">
      <c r="C29" s="9" t="s">
        <v>3</v>
      </c>
      <c r="D29" s="17">
        <v>452625</v>
      </c>
      <c r="E29" s="17">
        <v>782465.41</v>
      </c>
      <c r="F29" s="17">
        <f>E29-D29</f>
        <v>329840.41000000003</v>
      </c>
      <c r="H29" s="19"/>
    </row>
    <row r="30" spans="3:10" ht="15.6" x14ac:dyDescent="0.3">
      <c r="C30" s="9" t="s">
        <v>31</v>
      </c>
      <c r="D30" s="17">
        <v>221175</v>
      </c>
      <c r="E30" s="17">
        <v>222143.13</v>
      </c>
      <c r="F30" s="17">
        <f t="shared" ref="F30:F33" si="2">E30-D30</f>
        <v>968.13000000000466</v>
      </c>
      <c r="H30" s="19"/>
    </row>
    <row r="31" spans="3:10" ht="15.6" x14ac:dyDescent="0.3">
      <c r="C31" s="9" t="s">
        <v>34</v>
      </c>
      <c r="D31" s="17">
        <v>0</v>
      </c>
      <c r="E31" s="17">
        <v>0</v>
      </c>
      <c r="F31" s="17">
        <f t="shared" si="2"/>
        <v>0</v>
      </c>
      <c r="H31" s="19"/>
    </row>
    <row r="32" spans="3:10" ht="15.6" x14ac:dyDescent="0.3">
      <c r="C32" s="9" t="s">
        <v>21</v>
      </c>
      <c r="D32" s="17">
        <v>0</v>
      </c>
      <c r="E32" s="17">
        <v>49470.38</v>
      </c>
      <c r="F32" s="17">
        <f t="shared" si="2"/>
        <v>49470.38</v>
      </c>
      <c r="H32" s="19"/>
    </row>
    <row r="33" spans="3:8" ht="15.6" x14ac:dyDescent="0.3">
      <c r="C33" s="14" t="s">
        <v>4</v>
      </c>
      <c r="D33" s="18">
        <v>742200</v>
      </c>
      <c r="E33" s="18">
        <v>494800</v>
      </c>
      <c r="F33" s="18">
        <f t="shared" si="2"/>
        <v>-247400</v>
      </c>
      <c r="H33" s="19"/>
    </row>
    <row r="34" spans="3:8" ht="15.6" x14ac:dyDescent="0.3">
      <c r="C34" s="9" t="s">
        <v>24</v>
      </c>
      <c r="D34" s="17">
        <f>SUM(D27:D33)</f>
        <v>3509250</v>
      </c>
      <c r="E34" s="17">
        <f>SUM(E27:E33)</f>
        <v>3837122.88</v>
      </c>
      <c r="F34" s="17">
        <f t="shared" ref="F34" si="3">SUM(F27:F33)</f>
        <v>327872.88000000012</v>
      </c>
      <c r="H34" s="19"/>
    </row>
    <row r="35" spans="3:8" ht="15.6" x14ac:dyDescent="0.3">
      <c r="C35" s="9"/>
      <c r="D35" s="9"/>
      <c r="E35" s="9"/>
      <c r="F35" s="9"/>
    </row>
    <row r="36" spans="3:8" ht="15.6" x14ac:dyDescent="0.3">
      <c r="C36" s="9" t="s">
        <v>45</v>
      </c>
      <c r="D36" s="12" t="s">
        <v>16</v>
      </c>
      <c r="E36" s="12" t="s">
        <v>17</v>
      </c>
      <c r="F36" s="12" t="s">
        <v>11</v>
      </c>
    </row>
    <row r="37" spans="3:8" ht="15.6" x14ac:dyDescent="0.3">
      <c r="C37" s="9" t="s">
        <v>1</v>
      </c>
      <c r="D37" s="17">
        <v>278700</v>
      </c>
      <c r="E37" s="17">
        <v>229856.19</v>
      </c>
      <c r="F37" s="17">
        <f t="shared" ref="F37:F43" si="4">D37-E37</f>
        <v>48843.81</v>
      </c>
      <c r="H37" s="19"/>
    </row>
    <row r="38" spans="3:8" ht="15.6" x14ac:dyDescent="0.3">
      <c r="C38" s="9" t="s">
        <v>2</v>
      </c>
      <c r="D38" s="17">
        <v>379650</v>
      </c>
      <c r="E38" s="17">
        <v>467621.32</v>
      </c>
      <c r="F38" s="17">
        <f t="shared" si="4"/>
        <v>-87971.32</v>
      </c>
      <c r="H38" s="19"/>
    </row>
    <row r="39" spans="3:8" ht="15.6" x14ac:dyDescent="0.3">
      <c r="C39" s="9" t="s">
        <v>3</v>
      </c>
      <c r="D39" s="17">
        <v>975900</v>
      </c>
      <c r="E39" s="17">
        <v>1118566.28</v>
      </c>
      <c r="F39" s="17">
        <f t="shared" si="4"/>
        <v>-142666.28000000003</v>
      </c>
      <c r="H39" s="19"/>
    </row>
    <row r="40" spans="3:8" ht="15.6" x14ac:dyDescent="0.3">
      <c r="C40" s="9" t="s">
        <v>31</v>
      </c>
      <c r="D40" s="17">
        <v>77925</v>
      </c>
      <c r="E40" s="17">
        <v>45492.01</v>
      </c>
      <c r="F40" s="17">
        <f t="shared" si="4"/>
        <v>32432.989999999998</v>
      </c>
      <c r="H40" s="19"/>
    </row>
    <row r="41" spans="3:8" ht="15.6" x14ac:dyDescent="0.3">
      <c r="C41" s="9" t="s">
        <v>34</v>
      </c>
      <c r="D41" s="17">
        <v>2063400</v>
      </c>
      <c r="E41" s="17">
        <v>1834734.73</v>
      </c>
      <c r="F41" s="17">
        <f t="shared" si="4"/>
        <v>228665.27000000002</v>
      </c>
      <c r="H41" s="19"/>
    </row>
    <row r="42" spans="3:8" ht="15.6" x14ac:dyDescent="0.3">
      <c r="C42" s="9" t="s">
        <v>21</v>
      </c>
      <c r="D42" s="17">
        <v>0</v>
      </c>
      <c r="E42" s="17">
        <v>0</v>
      </c>
      <c r="F42" s="17">
        <f t="shared" si="4"/>
        <v>0</v>
      </c>
      <c r="H42" s="19"/>
    </row>
    <row r="43" spans="3:8" ht="15.6" x14ac:dyDescent="0.3">
      <c r="C43" s="14" t="s">
        <v>4</v>
      </c>
      <c r="D43" s="18">
        <v>0</v>
      </c>
      <c r="E43" s="18">
        <v>0</v>
      </c>
      <c r="F43" s="18">
        <f t="shared" si="4"/>
        <v>0</v>
      </c>
      <c r="H43" s="19"/>
    </row>
    <row r="44" spans="3:8" ht="15.6" x14ac:dyDescent="0.3">
      <c r="C44" s="9" t="s">
        <v>5</v>
      </c>
      <c r="D44" s="17">
        <f>SUM(D37:D43)</f>
        <v>3775575</v>
      </c>
      <c r="E44" s="17">
        <f>SUM(E37:E43)</f>
        <v>3696270.5300000003</v>
      </c>
      <c r="F44" s="17">
        <f t="shared" ref="F44" si="5">SUM(F37:F43)</f>
        <v>79304.469999999972</v>
      </c>
    </row>
    <row r="46" spans="3:8" ht="15.6" x14ac:dyDescent="0.3">
      <c r="C46" s="9" t="s">
        <v>46</v>
      </c>
      <c r="D46" s="12" t="s">
        <v>22</v>
      </c>
      <c r="E46" s="12" t="s">
        <v>23</v>
      </c>
      <c r="F46" s="12" t="s">
        <v>11</v>
      </c>
      <c r="H46" s="10"/>
    </row>
    <row r="47" spans="3:8" ht="15.6" x14ac:dyDescent="0.3">
      <c r="C47" s="9" t="s">
        <v>1</v>
      </c>
      <c r="D47" s="17">
        <v>474569.12</v>
      </c>
      <c r="E47" s="17">
        <v>229856.19</v>
      </c>
      <c r="F47" s="17">
        <f>D47-E47</f>
        <v>244712.93</v>
      </c>
      <c r="H47" s="19"/>
    </row>
    <row r="48" spans="3:8" ht="15.6" x14ac:dyDescent="0.3">
      <c r="C48" s="9" t="s">
        <v>2</v>
      </c>
      <c r="D48" s="17">
        <v>1813674.84</v>
      </c>
      <c r="E48" s="17">
        <v>467621.32</v>
      </c>
      <c r="F48" s="17">
        <f t="shared" ref="F48:F50" si="6">D48-E48</f>
        <v>1346053.52</v>
      </c>
      <c r="H48" s="19"/>
    </row>
    <row r="49" spans="3:8" ht="15.6" x14ac:dyDescent="0.3">
      <c r="C49" s="9" t="s">
        <v>3</v>
      </c>
      <c r="D49" s="17">
        <v>782465.41</v>
      </c>
      <c r="E49" s="17">
        <v>1118566.28</v>
      </c>
      <c r="F49" s="17">
        <f t="shared" si="6"/>
        <v>-336100.87</v>
      </c>
      <c r="H49" s="19"/>
    </row>
    <row r="50" spans="3:8" ht="15.6" x14ac:dyDescent="0.3">
      <c r="C50" s="9" t="s">
        <v>31</v>
      </c>
      <c r="D50" s="17">
        <v>222143.13</v>
      </c>
      <c r="E50" s="17">
        <v>45492.01</v>
      </c>
      <c r="F50" s="17">
        <f t="shared" si="6"/>
        <v>176651.12</v>
      </c>
      <c r="H50" s="19"/>
    </row>
    <row r="51" spans="3:8" ht="15.6" x14ac:dyDescent="0.3">
      <c r="C51" s="9" t="s">
        <v>34</v>
      </c>
      <c r="D51" s="17">
        <v>0</v>
      </c>
      <c r="E51" s="17">
        <v>1834734.73</v>
      </c>
      <c r="F51" s="17">
        <f t="shared" ref="F51" si="7">D51-E51</f>
        <v>-1834734.73</v>
      </c>
      <c r="H51" s="19"/>
    </row>
    <row r="52" spans="3:8" ht="15.6" x14ac:dyDescent="0.3">
      <c r="C52" s="9" t="s">
        <v>21</v>
      </c>
      <c r="D52" s="17">
        <v>49470.38</v>
      </c>
      <c r="E52" s="17">
        <v>0</v>
      </c>
      <c r="F52" s="17">
        <f t="shared" ref="F52:F53" si="8">D52-E52</f>
        <v>49470.38</v>
      </c>
      <c r="H52" s="19"/>
    </row>
    <row r="53" spans="3:8" ht="15.6" x14ac:dyDescent="0.3">
      <c r="C53" s="14" t="s">
        <v>4</v>
      </c>
      <c r="D53" s="18">
        <v>494800</v>
      </c>
      <c r="E53" s="18">
        <v>0</v>
      </c>
      <c r="F53" s="18">
        <f t="shared" si="8"/>
        <v>494800</v>
      </c>
      <c r="H53" s="19"/>
    </row>
    <row r="54" spans="3:8" ht="15.6" x14ac:dyDescent="0.3">
      <c r="C54" s="9" t="s">
        <v>25</v>
      </c>
      <c r="D54" s="17">
        <f>SUM(D47:D53)</f>
        <v>3837122.88</v>
      </c>
      <c r="E54" s="17">
        <f>SUM(E47:E53)</f>
        <v>3696270.5300000003</v>
      </c>
      <c r="F54" s="17">
        <f>SUM(F47:F53)</f>
        <v>140852.35000000021</v>
      </c>
      <c r="H54" s="19"/>
    </row>
    <row r="55" spans="3:8" ht="15.6" x14ac:dyDescent="0.3">
      <c r="C55" s="9"/>
      <c r="D55" s="8"/>
      <c r="E55" s="8"/>
      <c r="F55" s="8"/>
    </row>
    <row r="56" spans="3:8" ht="15.6" x14ac:dyDescent="0.3">
      <c r="C56" s="9" t="s">
        <v>27</v>
      </c>
      <c r="D56" s="20" t="s">
        <v>28</v>
      </c>
      <c r="E56" s="21" t="s">
        <v>30</v>
      </c>
      <c r="F56" s="20" t="s">
        <v>29</v>
      </c>
    </row>
    <row r="57" spans="3:8" ht="15.6" x14ac:dyDescent="0.3">
      <c r="C57" s="9" t="s">
        <v>26</v>
      </c>
      <c r="D57" s="17">
        <v>344468.1</v>
      </c>
      <c r="E57" s="17">
        <v>600672.52</v>
      </c>
      <c r="F57" s="17">
        <f>D57+E57</f>
        <v>945140.62</v>
      </c>
    </row>
    <row r="58" spans="3:8" ht="15.6" x14ac:dyDescent="0.3">
      <c r="C58" s="9"/>
      <c r="D58" s="8"/>
      <c r="E58" s="8"/>
      <c r="F58" s="8"/>
    </row>
    <row r="59" spans="3:8" x14ac:dyDescent="0.3">
      <c r="F59" s="8"/>
    </row>
    <row r="60" spans="3:8" ht="15.6" x14ac:dyDescent="0.3">
      <c r="C60" s="9" t="s">
        <v>19</v>
      </c>
    </row>
    <row r="61" spans="3:8" x14ac:dyDescent="0.3">
      <c r="C61" s="3" t="s">
        <v>20</v>
      </c>
    </row>
    <row r="62" spans="3:8" x14ac:dyDescent="0.3">
      <c r="C62" s="3" t="s">
        <v>36</v>
      </c>
    </row>
    <row r="63" spans="3:8" x14ac:dyDescent="0.3">
      <c r="C63" s="3" t="s">
        <v>37</v>
      </c>
    </row>
    <row r="64" spans="3:8" x14ac:dyDescent="0.3">
      <c r="C64" s="3" t="s">
        <v>35</v>
      </c>
    </row>
    <row r="67" spans="3:3" hidden="1" x14ac:dyDescent="0.3">
      <c r="C67" s="3" t="s">
        <v>38</v>
      </c>
    </row>
    <row r="68" spans="3:3" hidden="1" x14ac:dyDescent="0.3">
      <c r="C68" s="3" t="s">
        <v>32</v>
      </c>
    </row>
    <row r="69" spans="3:3" hidden="1" x14ac:dyDescent="0.3">
      <c r="C69" s="3" t="s">
        <v>39</v>
      </c>
    </row>
    <row r="70" spans="3:3" hidden="1" x14ac:dyDescent="0.3">
      <c r="C70" s="3" t="s">
        <v>40</v>
      </c>
    </row>
  </sheetData>
  <mergeCells count="3">
    <mergeCell ref="A1:H1"/>
    <mergeCell ref="A2:H2"/>
    <mergeCell ref="A3:H3"/>
  </mergeCells>
  <pageMargins left="0.7" right="0.7" top="0.75" bottom="0.75" header="0.3" footer="0.3"/>
  <pageSetup scale="65" orientation="portrait" r:id="rId1"/>
  <legacyDrawing r:id="rId2"/>
</worksheet>
</file>

<file path=docMetadata/LabelInfo.xml><?xml version="1.0" encoding="utf-8"?>
<clbl:labelList xmlns:clbl="http://schemas.microsoft.com/office/2020/mipLabelMetadata">
  <clbl:label id="{8e703bd7-bd28-40df-8081-878326cd2b5f}" enabled="0" method="" siteId="{8e703bd7-bd28-40df-8081-878326cd2b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FY26 Summary</vt:lpstr>
      <vt:lpstr>'FY26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Satrice (Fairgrounds)</dc:creator>
  <cp:lastModifiedBy>Allen, Satrice (Fairgrounds)</cp:lastModifiedBy>
  <cp:lastPrinted>2026-04-13T15:50:11Z</cp:lastPrinted>
  <dcterms:created xsi:type="dcterms:W3CDTF">2024-08-10T02:25:35Z</dcterms:created>
  <dcterms:modified xsi:type="dcterms:W3CDTF">2026-04-13T15:57:31Z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